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UGUEL~1\AppData\Local\Temp\Rar$DIa8948.2978\"/>
    </mc:Choice>
  </mc:AlternateContent>
  <bookViews>
    <workbookView xWindow="0" yWindow="0" windowWidth="38400" windowHeight="17415" activeTab="1"/>
  </bookViews>
  <sheets>
    <sheet name="BPU DQE" sheetId="1" r:id="rId1"/>
    <sheet name="Feuil1" sheetId="4" r:id="rId2"/>
    <sheet name="Feuille 2" sheetId="3" state="hidden" r:id="rId3"/>
  </sheets>
  <calcPr calcId="152511"/>
</workbook>
</file>

<file path=xl/calcChain.xml><?xml version="1.0" encoding="utf-8"?>
<calcChain xmlns="http://schemas.openxmlformats.org/spreadsheetml/2006/main">
  <c r="B12" i="3" l="1"/>
  <c r="B11" i="3"/>
  <c r="A9" i="3"/>
  <c r="B9" i="3" s="1"/>
  <c r="B8" i="3"/>
  <c r="A7" i="3"/>
  <c r="B7" i="3" s="1"/>
  <c r="B10" i="3" s="1"/>
  <c r="F11" i="1"/>
  <c r="E11" i="1"/>
  <c r="F10" i="1"/>
  <c r="E10" i="1"/>
  <c r="F7" i="1"/>
  <c r="E7" i="1"/>
  <c r="F6" i="1"/>
  <c r="E6" i="1"/>
  <c r="B13" i="3" l="1"/>
  <c r="D13" i="3" s="1"/>
  <c r="D10" i="3"/>
</calcChain>
</file>

<file path=xl/sharedStrings.xml><?xml version="1.0" encoding="utf-8"?>
<sst xmlns="http://schemas.openxmlformats.org/spreadsheetml/2006/main" count="53" uniqueCount="39">
  <si>
    <t>Désignation</t>
  </si>
  <si>
    <t>Cible</t>
  </si>
  <si>
    <t>Canal</t>
  </si>
  <si>
    <t>Unité</t>
  </si>
  <si>
    <t>1 - Baromètre de l'expérience client</t>
  </si>
  <si>
    <t>1.1 - Baromètre de l'expérience client: Segment Grand Public</t>
  </si>
  <si>
    <t xml:space="preserve">Questionnaire aboutis </t>
  </si>
  <si>
    <t>Grand Public</t>
  </si>
  <si>
    <t>Téléphone</t>
  </si>
  <si>
    <t>E-mailing</t>
  </si>
  <si>
    <t>Total Baromètre Grand Public (1)</t>
  </si>
  <si>
    <t>1.2 - Baromètre de l'expérience client: Segment Grands Comptes (Entreprises, Administrations et Promoteurs &amp; Lotisseurs)</t>
  </si>
  <si>
    <t>Grands Comptes</t>
  </si>
  <si>
    <t>Total Baromètre Grands Comptes (2)</t>
  </si>
  <si>
    <t>1.3 Livrables</t>
  </si>
  <si>
    <t>Rapports d'analyse + Livrable dataStudio ou autres</t>
  </si>
  <si>
    <t>Grand Public et Grands comptes</t>
  </si>
  <si>
    <t>-</t>
  </si>
  <si>
    <t>Forfait</t>
  </si>
  <si>
    <t>Total Rapports d'analyse (3)</t>
  </si>
  <si>
    <t>2 - Etude de la E-réputation de Redal</t>
  </si>
  <si>
    <t>2.1 - Réalisation de l'étude de la e-réputation</t>
  </si>
  <si>
    <t>Etude de la E-réputation de Redal</t>
  </si>
  <si>
    <t>Total Réalisation de l'étude de la e-réputation (4)</t>
  </si>
  <si>
    <t>3 - Accompagnement Plans d’action</t>
  </si>
  <si>
    <t>3.1 - PA Baromètre de l'expérience client</t>
  </si>
  <si>
    <t>Atelier et Plan d’action par métier/ activité (Nbre homme/Jrs)</t>
  </si>
  <si>
    <t>Grand Public/ Grands Comptes</t>
  </si>
  <si>
    <t>PT MIN DH HT</t>
  </si>
  <si>
    <t>PT MAX DH HT</t>
  </si>
  <si>
    <t>Q MIN</t>
  </si>
  <si>
    <t>Q MAX</t>
  </si>
  <si>
    <t>PU DH HT EN CHFFRES</t>
  </si>
  <si>
    <t>PU DH HT EN LETTRES</t>
  </si>
  <si>
    <t>TVA 20%</t>
  </si>
  <si>
    <t>AO N° 85/2023/C
ETUDE RELATIVE À LA RÉALISATION DU BAROMÈTRE DE L'EXPÉRIENCE CLIENT
BPU DQE</t>
  </si>
  <si>
    <t>Total accompagnement Plans d'action (5)</t>
  </si>
  <si>
    <t>Total DH HT (1+2+3+4+5)</t>
  </si>
  <si>
    <t>Total DH TTC (1+2+3+4+5)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</si>
</sst>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  <scheme val="minor"/>
    </font>
    <font>
      <b/>
      <sz val="9"/>
      <color rgb="FF000000"/>
      <name val="Arial"/>
      <family val="2"/>
    </font>
    <font>
      <sz val="10"/>
      <color theme="1"/>
      <name val="Arial"/>
      <family val="2"/>
      <scheme val="minor"/>
    </font>
    <font>
      <sz val="10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EAD1DC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 applyFont="1" applyAlignment="1"/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/>
    <xf numFmtId="3" fontId="2" fillId="0" borderId="0" xfId="0" applyNumberFormat="1" applyFont="1"/>
    <xf numFmtId="9" fontId="2" fillId="0" borderId="0" xfId="0" applyNumberFormat="1" applyFont="1"/>
    <xf numFmtId="3" fontId="4" fillId="0" borderId="1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3" fontId="1" fillId="2" borderId="14" xfId="0" applyNumberFormat="1" applyFont="1" applyFill="1" applyBorder="1" applyAlignment="1">
      <alignment horizontal="center" vertical="center" wrapText="1"/>
    </xf>
    <xf numFmtId="3" fontId="1" fillId="2" borderId="15" xfId="0" applyNumberFormat="1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3" fontId="1" fillId="4" borderId="11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3" fontId="1" fillId="4" borderId="4" xfId="0" applyNumberFormat="1" applyFont="1" applyFill="1" applyBorder="1" applyAlignment="1">
      <alignment horizontal="center" vertical="center" wrapText="1"/>
    </xf>
    <xf numFmtId="3" fontId="1" fillId="4" borderId="25" xfId="0" applyNumberFormat="1" applyFont="1" applyFill="1" applyBorder="1" applyAlignment="1">
      <alignment horizontal="center" vertical="center" wrapText="1"/>
    </xf>
    <xf numFmtId="0" fontId="3" fillId="4" borderId="24" xfId="0" applyFont="1" applyFill="1" applyBorder="1"/>
    <xf numFmtId="0" fontId="3" fillId="4" borderId="24" xfId="0" applyFont="1" applyFill="1" applyBorder="1"/>
    <xf numFmtId="3" fontId="1" fillId="2" borderId="20" xfId="0" applyNumberFormat="1" applyFont="1" applyFill="1" applyBorder="1" applyAlignment="1">
      <alignment horizontal="center" vertical="center" wrapText="1"/>
    </xf>
    <xf numFmtId="3" fontId="1" fillId="2" borderId="2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/>
    <xf numFmtId="0" fontId="3" fillId="2" borderId="7" xfId="0" applyFont="1" applyFill="1" applyBorder="1"/>
    <xf numFmtId="0" fontId="1" fillId="0" borderId="16" xfId="0" applyFont="1" applyBorder="1" applyAlignment="1">
      <alignment horizontal="left" vertical="center" wrapText="1"/>
    </xf>
    <xf numFmtId="0" fontId="3" fillId="0" borderId="17" xfId="0" applyFont="1" applyBorder="1"/>
    <xf numFmtId="0" fontId="3" fillId="0" borderId="18" xfId="0" applyFont="1" applyBorder="1"/>
    <xf numFmtId="0" fontId="4" fillId="0" borderId="10" xfId="0" applyFont="1" applyBorder="1" applyAlignment="1">
      <alignment horizontal="center" vertical="center" wrapText="1"/>
    </xf>
    <xf numFmtId="0" fontId="3" fillId="0" borderId="12" xfId="0" applyFont="1" applyBorder="1"/>
    <xf numFmtId="0" fontId="1" fillId="4" borderId="8" xfId="0" applyFont="1" applyFill="1" applyBorder="1" applyAlignment="1">
      <alignment horizontal="center" vertical="center" wrapText="1"/>
    </xf>
    <xf numFmtId="0" fontId="3" fillId="4" borderId="2" xfId="0" applyFont="1" applyFill="1" applyBorder="1"/>
    <xf numFmtId="0" fontId="3" fillId="4" borderId="3" xfId="0" applyFont="1" applyFill="1" applyBorder="1"/>
    <xf numFmtId="0" fontId="1" fillId="0" borderId="8" xfId="0" applyFont="1" applyBorder="1" applyAlignment="1">
      <alignment horizontal="left" vertical="center" wrapText="1"/>
    </xf>
    <xf numFmtId="0" fontId="3" fillId="0" borderId="2" xfId="0" applyFont="1" applyBorder="1"/>
    <xf numFmtId="0" fontId="3" fillId="0" borderId="9" xfId="0" applyFont="1" applyBorder="1"/>
    <xf numFmtId="0" fontId="1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/>
    <xf numFmtId="0" fontId="3" fillId="4" borderId="24" xfId="0" applyFont="1" applyFill="1" applyBorder="1"/>
    <xf numFmtId="0" fontId="5" fillId="3" borderId="5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26"/>
  <sheetViews>
    <sheetView topLeftCell="A13" zoomScale="115" zoomScaleNormal="115" workbookViewId="0">
      <selection activeCell="P14" sqref="P14"/>
    </sheetView>
  </sheetViews>
  <sheetFormatPr baseColWidth="10" defaultColWidth="12.5703125" defaultRowHeight="15.75" customHeight="1" x14ac:dyDescent="0.2"/>
  <cols>
    <col min="1" max="1" width="23.7109375" customWidth="1"/>
  </cols>
  <sheetData>
    <row r="1" spans="1:17" ht="49.5" customHeight="1" thickBot="1" x14ac:dyDescent="0.3">
      <c r="A1" s="47" t="s">
        <v>35</v>
      </c>
      <c r="B1" s="48"/>
      <c r="C1" s="48"/>
      <c r="D1" s="48"/>
      <c r="E1" s="48"/>
      <c r="F1" s="48"/>
      <c r="G1" s="48"/>
      <c r="H1" s="48"/>
      <c r="I1" s="48"/>
      <c r="J1" s="49"/>
    </row>
    <row r="2" spans="1:17" ht="15.75" customHeight="1" thickBot="1" x14ac:dyDescent="0.25"/>
    <row r="3" spans="1:17" ht="37.5" customHeight="1" thickBot="1" x14ac:dyDescent="0.25">
      <c r="A3" s="14" t="s">
        <v>0</v>
      </c>
      <c r="B3" s="15" t="s">
        <v>1</v>
      </c>
      <c r="C3" s="15" t="s">
        <v>2</v>
      </c>
      <c r="D3" s="15" t="s">
        <v>3</v>
      </c>
      <c r="E3" s="15" t="s">
        <v>30</v>
      </c>
      <c r="F3" s="15" t="s">
        <v>31</v>
      </c>
      <c r="G3" s="15" t="s">
        <v>32</v>
      </c>
      <c r="H3" s="15" t="s">
        <v>33</v>
      </c>
      <c r="I3" s="15" t="s">
        <v>28</v>
      </c>
      <c r="J3" s="16" t="s">
        <v>29</v>
      </c>
      <c r="K3" s="1"/>
      <c r="L3" s="1"/>
      <c r="M3" s="1"/>
      <c r="N3" s="1"/>
      <c r="O3" s="1"/>
      <c r="P3" s="1"/>
      <c r="Q3" s="1"/>
    </row>
    <row r="4" spans="1:17" ht="13.5" thickBot="1" x14ac:dyDescent="0.25">
      <c r="A4" s="30" t="s">
        <v>4</v>
      </c>
      <c r="B4" s="31"/>
      <c r="C4" s="31"/>
      <c r="D4" s="31"/>
      <c r="E4" s="31"/>
      <c r="F4" s="31"/>
      <c r="G4" s="31"/>
      <c r="H4" s="31"/>
      <c r="I4" s="31"/>
      <c r="J4" s="32"/>
    </row>
    <row r="5" spans="1:17" ht="12.75" x14ac:dyDescent="0.2">
      <c r="A5" s="33" t="s">
        <v>5</v>
      </c>
      <c r="B5" s="34"/>
      <c r="C5" s="34"/>
      <c r="D5" s="34"/>
      <c r="E5" s="34"/>
      <c r="F5" s="34"/>
      <c r="G5" s="34"/>
      <c r="H5" s="34"/>
      <c r="I5" s="34"/>
      <c r="J5" s="35"/>
    </row>
    <row r="6" spans="1:17" ht="12.75" x14ac:dyDescent="0.2">
      <c r="A6" s="36" t="s">
        <v>6</v>
      </c>
      <c r="B6" s="2" t="s">
        <v>7</v>
      </c>
      <c r="C6" s="2" t="s">
        <v>8</v>
      </c>
      <c r="D6" s="2" t="s">
        <v>3</v>
      </c>
      <c r="E6" s="2">
        <f>400*7</f>
        <v>2800</v>
      </c>
      <c r="F6" s="2">
        <f>800*7</f>
        <v>5600</v>
      </c>
      <c r="G6" s="2"/>
      <c r="H6" s="2"/>
      <c r="I6" s="3"/>
      <c r="J6" s="9"/>
      <c r="K6" s="4"/>
      <c r="L6" s="1"/>
      <c r="M6" s="1"/>
      <c r="N6" s="1"/>
      <c r="O6" s="1"/>
      <c r="P6" s="1"/>
      <c r="Q6" s="1"/>
    </row>
    <row r="7" spans="1:17" ht="12.75" x14ac:dyDescent="0.2">
      <c r="A7" s="37"/>
      <c r="B7" s="2" t="s">
        <v>7</v>
      </c>
      <c r="C7" s="2" t="s">
        <v>9</v>
      </c>
      <c r="D7" s="2" t="s">
        <v>3</v>
      </c>
      <c r="E7" s="2">
        <f>300*2</f>
        <v>600</v>
      </c>
      <c r="F7" s="2">
        <f>600*2</f>
        <v>1200</v>
      </c>
      <c r="G7" s="2"/>
      <c r="H7" s="2"/>
      <c r="I7" s="3"/>
      <c r="J7" s="9"/>
      <c r="K7" s="4"/>
      <c r="L7" s="4"/>
      <c r="M7" s="4"/>
    </row>
    <row r="8" spans="1:17" ht="12.75" x14ac:dyDescent="0.2">
      <c r="A8" s="38" t="s">
        <v>10</v>
      </c>
      <c r="B8" s="39"/>
      <c r="C8" s="39"/>
      <c r="D8" s="39"/>
      <c r="E8" s="39"/>
      <c r="F8" s="40"/>
      <c r="G8" s="17"/>
      <c r="H8" s="17"/>
      <c r="I8" s="18"/>
      <c r="J8" s="19"/>
      <c r="K8" s="4"/>
      <c r="L8" s="4"/>
    </row>
    <row r="9" spans="1:17" ht="12.75" x14ac:dyDescent="0.2">
      <c r="A9" s="41" t="s">
        <v>11</v>
      </c>
      <c r="B9" s="42"/>
      <c r="C9" s="42"/>
      <c r="D9" s="42"/>
      <c r="E9" s="42"/>
      <c r="F9" s="42"/>
      <c r="G9" s="42"/>
      <c r="H9" s="42"/>
      <c r="I9" s="42"/>
      <c r="J9" s="43"/>
      <c r="K9" s="4"/>
      <c r="L9" s="4"/>
    </row>
    <row r="10" spans="1:17" ht="34.5" customHeight="1" x14ac:dyDescent="0.2">
      <c r="A10" s="36" t="s">
        <v>6</v>
      </c>
      <c r="B10" s="2" t="s">
        <v>12</v>
      </c>
      <c r="C10" s="2" t="s">
        <v>8</v>
      </c>
      <c r="D10" s="2" t="s">
        <v>3</v>
      </c>
      <c r="E10" s="2">
        <f>200*2</f>
        <v>400</v>
      </c>
      <c r="F10" s="2">
        <f>400*2</f>
        <v>800</v>
      </c>
      <c r="G10" s="2"/>
      <c r="H10" s="2"/>
      <c r="I10" s="3"/>
      <c r="J10" s="9"/>
      <c r="K10" s="4"/>
      <c r="L10" s="4"/>
      <c r="M10" s="4"/>
    </row>
    <row r="11" spans="1:17" ht="43.5" customHeight="1" x14ac:dyDescent="0.2">
      <c r="A11" s="37"/>
      <c r="B11" s="2" t="s">
        <v>12</v>
      </c>
      <c r="C11" s="2" t="s">
        <v>9</v>
      </c>
      <c r="D11" s="2" t="s">
        <v>3</v>
      </c>
      <c r="E11" s="2">
        <f>60*2</f>
        <v>120</v>
      </c>
      <c r="F11" s="2">
        <f>120*2</f>
        <v>240</v>
      </c>
      <c r="G11" s="2"/>
      <c r="H11" s="2"/>
      <c r="I11" s="3"/>
      <c r="J11" s="9"/>
      <c r="K11" s="4"/>
      <c r="L11" s="4"/>
      <c r="M11" s="4"/>
    </row>
    <row r="12" spans="1:17" ht="12.75" x14ac:dyDescent="0.2">
      <c r="A12" s="38" t="s">
        <v>13</v>
      </c>
      <c r="B12" s="39"/>
      <c r="C12" s="39"/>
      <c r="D12" s="39"/>
      <c r="E12" s="39"/>
      <c r="F12" s="40"/>
      <c r="G12" s="17"/>
      <c r="H12" s="17"/>
      <c r="I12" s="18"/>
      <c r="J12" s="19"/>
      <c r="K12" s="4"/>
      <c r="L12" s="4"/>
    </row>
    <row r="13" spans="1:17" ht="12.75" x14ac:dyDescent="0.2">
      <c r="A13" s="41" t="s">
        <v>14</v>
      </c>
      <c r="B13" s="42"/>
      <c r="C13" s="42"/>
      <c r="D13" s="42"/>
      <c r="E13" s="42"/>
      <c r="F13" s="42"/>
      <c r="G13" s="42"/>
      <c r="H13" s="42"/>
      <c r="I13" s="42"/>
      <c r="J13" s="43"/>
      <c r="K13" s="4"/>
      <c r="L13" s="4"/>
    </row>
    <row r="14" spans="1:17" ht="38.25" customHeight="1" x14ac:dyDescent="0.2">
      <c r="A14" s="10" t="s">
        <v>15</v>
      </c>
      <c r="B14" s="2" t="s">
        <v>16</v>
      </c>
      <c r="C14" s="2" t="s">
        <v>17</v>
      </c>
      <c r="D14" s="2" t="s">
        <v>18</v>
      </c>
      <c r="E14" s="2">
        <v>1</v>
      </c>
      <c r="F14" s="2">
        <v>2</v>
      </c>
      <c r="G14" s="3"/>
      <c r="H14" s="3"/>
      <c r="I14" s="3"/>
      <c r="J14" s="9"/>
      <c r="K14" s="4"/>
      <c r="L14" s="4"/>
      <c r="M14" s="4"/>
      <c r="N14" s="1"/>
      <c r="O14" s="1"/>
      <c r="P14" s="1"/>
      <c r="Q14" s="1"/>
    </row>
    <row r="15" spans="1:17" ht="13.5" thickBot="1" x14ac:dyDescent="0.25">
      <c r="A15" s="44" t="s">
        <v>19</v>
      </c>
      <c r="B15" s="45"/>
      <c r="C15" s="45"/>
      <c r="D15" s="45"/>
      <c r="E15" s="45"/>
      <c r="F15" s="46"/>
      <c r="G15" s="20"/>
      <c r="H15" s="20"/>
      <c r="I15" s="21"/>
      <c r="J15" s="22"/>
      <c r="K15" s="4"/>
      <c r="L15" s="4"/>
    </row>
    <row r="16" spans="1:17" ht="13.5" thickBot="1" x14ac:dyDescent="0.25">
      <c r="A16" s="30" t="s">
        <v>20</v>
      </c>
      <c r="B16" s="31"/>
      <c r="C16" s="31"/>
      <c r="D16" s="31"/>
      <c r="E16" s="31"/>
      <c r="F16" s="31"/>
      <c r="G16" s="31"/>
      <c r="H16" s="31"/>
      <c r="I16" s="31"/>
      <c r="J16" s="32"/>
      <c r="K16" s="4"/>
      <c r="L16" s="4"/>
    </row>
    <row r="17" spans="1:13" ht="12.75" x14ac:dyDescent="0.2">
      <c r="A17" s="33" t="s">
        <v>21</v>
      </c>
      <c r="B17" s="34"/>
      <c r="C17" s="34"/>
      <c r="D17" s="34"/>
      <c r="E17" s="34"/>
      <c r="F17" s="34"/>
      <c r="G17" s="34"/>
      <c r="H17" s="34"/>
      <c r="I17" s="34"/>
      <c r="J17" s="35"/>
      <c r="K17" s="4"/>
      <c r="L17" s="4"/>
    </row>
    <row r="18" spans="1:13" ht="33" customHeight="1" x14ac:dyDescent="0.2">
      <c r="A18" s="10" t="s">
        <v>22</v>
      </c>
      <c r="B18" s="2" t="s">
        <v>17</v>
      </c>
      <c r="C18" s="2" t="s">
        <v>17</v>
      </c>
      <c r="D18" s="2" t="s">
        <v>18</v>
      </c>
      <c r="E18" s="2">
        <v>1</v>
      </c>
      <c r="F18" s="2">
        <v>1</v>
      </c>
      <c r="G18" s="3">
        <v>50000</v>
      </c>
      <c r="H18" s="3"/>
      <c r="I18" s="3"/>
      <c r="J18" s="9"/>
      <c r="K18" s="4"/>
      <c r="L18" s="4"/>
      <c r="M18" s="4"/>
    </row>
    <row r="19" spans="1:13" ht="13.5" thickBot="1" x14ac:dyDescent="0.25">
      <c r="A19" s="44" t="s">
        <v>23</v>
      </c>
      <c r="B19" s="45"/>
      <c r="C19" s="45"/>
      <c r="D19" s="45"/>
      <c r="E19" s="45"/>
      <c r="F19" s="45"/>
      <c r="G19" s="46"/>
      <c r="H19" s="23"/>
      <c r="I19" s="21"/>
      <c r="J19" s="22"/>
      <c r="K19" s="4"/>
      <c r="L19" s="4"/>
    </row>
    <row r="20" spans="1:13" ht="13.5" thickBot="1" x14ac:dyDescent="0.25">
      <c r="A20" s="30" t="s">
        <v>24</v>
      </c>
      <c r="B20" s="31"/>
      <c r="C20" s="31"/>
      <c r="D20" s="31"/>
      <c r="E20" s="31"/>
      <c r="F20" s="31"/>
      <c r="G20" s="31"/>
      <c r="H20" s="31"/>
      <c r="I20" s="31"/>
      <c r="J20" s="32"/>
      <c r="K20" s="4"/>
      <c r="L20" s="4"/>
    </row>
    <row r="21" spans="1:13" ht="12.75" x14ac:dyDescent="0.2">
      <c r="A21" s="33" t="s">
        <v>25</v>
      </c>
      <c r="B21" s="34"/>
      <c r="C21" s="34"/>
      <c r="D21" s="34"/>
      <c r="E21" s="34"/>
      <c r="F21" s="34"/>
      <c r="G21" s="34"/>
      <c r="H21" s="34"/>
      <c r="I21" s="34"/>
      <c r="J21" s="35"/>
      <c r="K21" s="4"/>
      <c r="L21" s="4"/>
    </row>
    <row r="22" spans="1:13" ht="36" x14ac:dyDescent="0.2">
      <c r="A22" s="11" t="s">
        <v>26</v>
      </c>
      <c r="B22" s="2" t="s">
        <v>27</v>
      </c>
      <c r="C22" s="2" t="s">
        <v>17</v>
      </c>
      <c r="D22" s="2" t="s">
        <v>18</v>
      </c>
      <c r="E22" s="2">
        <v>6</v>
      </c>
      <c r="F22" s="2">
        <v>12</v>
      </c>
      <c r="G22" s="3"/>
      <c r="H22" s="3"/>
      <c r="I22" s="3"/>
      <c r="J22" s="9"/>
      <c r="K22" s="4"/>
      <c r="L22" s="4"/>
      <c r="M22" s="4"/>
    </row>
    <row r="23" spans="1:13" ht="13.5" thickBot="1" x14ac:dyDescent="0.25">
      <c r="A23" s="44" t="s">
        <v>36</v>
      </c>
      <c r="B23" s="45"/>
      <c r="C23" s="45"/>
      <c r="D23" s="45"/>
      <c r="E23" s="45"/>
      <c r="F23" s="45"/>
      <c r="G23" s="46"/>
      <c r="H23" s="24"/>
      <c r="I23" s="21"/>
      <c r="J23" s="22"/>
      <c r="K23" s="4"/>
      <c r="L23" s="4"/>
    </row>
    <row r="24" spans="1:13" ht="19.5" customHeight="1" thickBot="1" x14ac:dyDescent="0.25">
      <c r="A24" s="27" t="s">
        <v>37</v>
      </c>
      <c r="B24" s="28"/>
      <c r="C24" s="28"/>
      <c r="D24" s="28"/>
      <c r="E24" s="28"/>
      <c r="F24" s="28"/>
      <c r="G24" s="28"/>
      <c r="H24" s="29"/>
      <c r="I24" s="25"/>
      <c r="J24" s="26"/>
      <c r="K24" s="4"/>
      <c r="L24" s="4"/>
    </row>
    <row r="25" spans="1:13" ht="19.5" customHeight="1" thickBot="1" x14ac:dyDescent="0.25">
      <c r="A25" s="27" t="s">
        <v>34</v>
      </c>
      <c r="B25" s="28"/>
      <c r="C25" s="28"/>
      <c r="D25" s="28"/>
      <c r="E25" s="28"/>
      <c r="F25" s="28"/>
      <c r="G25" s="28"/>
      <c r="H25" s="29"/>
      <c r="I25" s="12"/>
      <c r="J25" s="13"/>
      <c r="K25" s="4"/>
      <c r="L25" s="4"/>
    </row>
    <row r="26" spans="1:13" ht="19.5" customHeight="1" thickBot="1" x14ac:dyDescent="0.25">
      <c r="A26" s="27" t="s">
        <v>38</v>
      </c>
      <c r="B26" s="28"/>
      <c r="C26" s="28"/>
      <c r="D26" s="28"/>
      <c r="E26" s="28"/>
      <c r="F26" s="28"/>
      <c r="G26" s="28"/>
      <c r="H26" s="29"/>
      <c r="I26" s="12"/>
      <c r="J26" s="13"/>
      <c r="K26" s="4"/>
      <c r="L26" s="4"/>
    </row>
  </sheetData>
  <mergeCells count="19">
    <mergeCell ref="A20:J20"/>
    <mergeCell ref="A21:J21"/>
    <mergeCell ref="A1:J1"/>
    <mergeCell ref="A26:H26"/>
    <mergeCell ref="A4:J4"/>
    <mergeCell ref="A5:J5"/>
    <mergeCell ref="A6:A7"/>
    <mergeCell ref="A8:F8"/>
    <mergeCell ref="A9:J9"/>
    <mergeCell ref="A10:A11"/>
    <mergeCell ref="A12:F12"/>
    <mergeCell ref="A23:G23"/>
    <mergeCell ref="A13:J13"/>
    <mergeCell ref="A15:F15"/>
    <mergeCell ref="A16:J16"/>
    <mergeCell ref="A17:J17"/>
    <mergeCell ref="A24:H24"/>
    <mergeCell ref="A25:H25"/>
    <mergeCell ref="A19:G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7:D13"/>
  <sheetViews>
    <sheetView workbookViewId="0"/>
  </sheetViews>
  <sheetFormatPr baseColWidth="10" defaultColWidth="12.5703125" defaultRowHeight="15.75" customHeight="1" x14ac:dyDescent="0.2"/>
  <sheetData>
    <row r="7" spans="1:4" x14ac:dyDescent="0.2">
      <c r="A7" s="5">
        <f>1210+1172+1206+1345+1297+1228+1207+1289</f>
        <v>9954</v>
      </c>
      <c r="B7" s="5">
        <f>A7*52</f>
        <v>517608</v>
      </c>
    </row>
    <row r="8" spans="1:4" x14ac:dyDescent="0.2">
      <c r="A8" s="6">
        <v>600</v>
      </c>
      <c r="B8" s="5">
        <f>A8*30</f>
        <v>18000</v>
      </c>
    </row>
    <row r="9" spans="1:4" x14ac:dyDescent="0.2">
      <c r="A9" s="5">
        <f>141+63+77</f>
        <v>281</v>
      </c>
      <c r="B9" s="5">
        <f>A9*120</f>
        <v>33720</v>
      </c>
    </row>
    <row r="10" spans="1:4" x14ac:dyDescent="0.2">
      <c r="B10" s="7">
        <f>SUM(B7:B9)</f>
        <v>569328</v>
      </c>
      <c r="C10" s="6">
        <v>205200</v>
      </c>
      <c r="D10" s="8">
        <f>C10/B10-1</f>
        <v>-0.63957507798667901</v>
      </c>
    </row>
    <row r="11" spans="1:4" x14ac:dyDescent="0.2">
      <c r="B11" s="5">
        <f t="shared" ref="B11:B12" si="0">25000</f>
        <v>25000</v>
      </c>
    </row>
    <row r="12" spans="1:4" x14ac:dyDescent="0.2">
      <c r="B12" s="5">
        <f t="shared" si="0"/>
        <v>25000</v>
      </c>
    </row>
    <row r="13" spans="1:4" x14ac:dyDescent="0.2">
      <c r="B13" s="7">
        <f>SUM(B10:B12)</f>
        <v>619328</v>
      </c>
      <c r="C13" s="6">
        <v>311200</v>
      </c>
      <c r="D13" s="8">
        <f>C13/B13-1</f>
        <v>-0.49751989252867623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DQE</vt:lpstr>
      <vt:lpstr>Feuil1</vt:lpstr>
      <vt:lpstr>Feuille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OUGUELLIT Latifa</dc:creator>
  <cp:lastModifiedBy>OUGUELLIT Latifa</cp:lastModifiedBy>
  <dcterms:created xsi:type="dcterms:W3CDTF">2023-08-09T08:33:24Z</dcterms:created>
  <dcterms:modified xsi:type="dcterms:W3CDTF">2023-09-01T10:10:58Z</dcterms:modified>
</cp:coreProperties>
</file>